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72" windowWidth="20112" windowHeight="799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3" i="1"/>
  <c r="H23"/>
  <c r="F23"/>
  <c r="G22"/>
  <c r="C23"/>
  <c r="F21" l="1"/>
  <c r="B21"/>
  <c r="G11"/>
  <c r="H9"/>
  <c r="H8"/>
  <c r="G14" l="1"/>
  <c r="F11"/>
  <c r="F14" s="1"/>
  <c r="H11" l="1"/>
  <c r="D9"/>
  <c r="C11"/>
  <c r="B11"/>
  <c r="D8"/>
  <c r="D11" l="1"/>
  <c r="C14"/>
  <c r="B23"/>
  <c r="D22"/>
</calcChain>
</file>

<file path=xl/sharedStrings.xml><?xml version="1.0" encoding="utf-8"?>
<sst xmlns="http://schemas.openxmlformats.org/spreadsheetml/2006/main" count="45" uniqueCount="36">
  <si>
    <t>Wavecrest  AOAO</t>
  </si>
  <si>
    <t>Treasurer's Report</t>
  </si>
  <si>
    <t>Budget</t>
  </si>
  <si>
    <t>Revenue</t>
  </si>
  <si>
    <t>Difference</t>
  </si>
  <si>
    <t>Operating Expenses</t>
  </si>
  <si>
    <t>Total</t>
  </si>
  <si>
    <t>Capital Expenses</t>
  </si>
  <si>
    <t>Net Change</t>
  </si>
  <si>
    <t>Cash Balances</t>
  </si>
  <si>
    <t>Operating</t>
  </si>
  <si>
    <t>Funds</t>
  </si>
  <si>
    <t>Reserve</t>
  </si>
  <si>
    <t>Beginning of Year</t>
  </si>
  <si>
    <t>Change</t>
  </si>
  <si>
    <t>Current Balance</t>
  </si>
  <si>
    <t>Actual</t>
  </si>
  <si>
    <t>Annual</t>
  </si>
  <si>
    <t>Financial Statement  July 30,  2013</t>
  </si>
  <si>
    <t>Forecast</t>
  </si>
  <si>
    <t>Board Meeting  September 20, 2013</t>
  </si>
  <si>
    <t xml:space="preserve">     </t>
  </si>
  <si>
    <t xml:space="preserve">   The sale of a unit with $4,800 in delinquencies and a payoff from another unit that closed bankruptcy</t>
  </si>
  <si>
    <t xml:space="preserve">   proceedings with $5,500 being  our share of amounts distributed to creditors, offset other shortfalls in revenues. </t>
  </si>
  <si>
    <t>Operating Expenses  -  $43,867</t>
  </si>
  <si>
    <t>Revenue -    $7,811</t>
  </si>
  <si>
    <t xml:space="preserve">      Utilities overall are forecasted to save $25,000  with electricity accounting for $17,000, WWTP $6,000 and</t>
  </si>
  <si>
    <t xml:space="preserve">                        shortfalls collectively of $6,000.</t>
  </si>
  <si>
    <t xml:space="preserve">    Payroll and benefits are expected to save $23,000.  Salary savings from vacancies and changes in personnel</t>
  </si>
  <si>
    <t xml:space="preserve">                       account for $15,000, with health care  $6,000 and payroll taxes of $3,000.</t>
  </si>
  <si>
    <t xml:space="preserve">    Two items with forecasted shortfalls are the Insurance budget of $9.000 and maintenance fees of $3,000.</t>
  </si>
  <si>
    <t xml:space="preserve">Our cash balances are expected to increase by over $51,000  from the beginning of the year with Operating </t>
  </si>
  <si>
    <t xml:space="preserve">         Funds increasing to $87,672 and the Reserve account to $373,996.</t>
  </si>
  <si>
    <t xml:space="preserve">                        propane gas of $8,000.  Water, telephone and internet expenses are forecasted to have </t>
  </si>
  <si>
    <t xml:space="preserve">    The grounds expense allotment is expected to save $5,000 and the association administrative allotment $3,000. </t>
  </si>
  <si>
    <t>Yearend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</si>
</sst>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6">
    <xf numFmtId="0" fontId="0" fillId="0" borderId="0" xfId="0"/>
    <xf numFmtId="164" fontId="0" fillId="0" borderId="0" xfId="1" applyNumberFormat="1" applyFont="1"/>
    <xf numFmtId="164" fontId="0" fillId="0" borderId="1" xfId="1" applyNumberFormat="1" applyFont="1" applyBorder="1"/>
    <xf numFmtId="165" fontId="0" fillId="0" borderId="0" xfId="2" applyNumberFormat="1" applyFont="1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165" fontId="0" fillId="0" borderId="0" xfId="2" applyNumberFormat="1" applyFont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165" fontId="0" fillId="0" borderId="2" xfId="2" applyNumberFormat="1" applyFont="1" applyBorder="1"/>
    <xf numFmtId="164" fontId="0" fillId="0" borderId="2" xfId="1" applyNumberFormat="1" applyFont="1" applyBorder="1"/>
    <xf numFmtId="0" fontId="0" fillId="0" borderId="3" xfId="0" applyBorder="1"/>
    <xf numFmtId="165" fontId="0" fillId="0" borderId="2" xfId="0" applyNumberFormat="1" applyBorder="1"/>
    <xf numFmtId="165" fontId="0" fillId="0" borderId="1" xfId="2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165" fontId="0" fillId="0" borderId="0" xfId="2" applyNumberFormat="1" applyFont="1" applyFill="1" applyBorder="1"/>
    <xf numFmtId="164" fontId="0" fillId="0" borderId="0" xfId="1" applyNumberFormat="1" applyFont="1" applyFill="1" applyBorder="1"/>
    <xf numFmtId="0" fontId="0" fillId="0" borderId="1" xfId="0" applyBorder="1"/>
    <xf numFmtId="165" fontId="0" fillId="0" borderId="0" xfId="0" applyNumberFormat="1"/>
    <xf numFmtId="164" fontId="0" fillId="0" borderId="3" xfId="1" applyNumberFormat="1" applyFont="1" applyBorder="1"/>
    <xf numFmtId="0" fontId="0" fillId="0" borderId="0" xfId="0" applyAlignment="1">
      <alignment horizontal="center"/>
    </xf>
    <xf numFmtId="15" fontId="0" fillId="0" borderId="0" xfId="0" quotePrefix="1" applyNumberForma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>
      <selection activeCell="I14" sqref="I14"/>
    </sheetView>
  </sheetViews>
  <sheetFormatPr defaultRowHeight="14.4"/>
  <cols>
    <col min="1" max="1" width="25.33203125" customWidth="1"/>
    <col min="2" max="2" width="12.6640625" bestFit="1" customWidth="1"/>
    <col min="3" max="4" width="12.6640625" customWidth="1"/>
    <col min="5" max="5" width="4.88671875" customWidth="1"/>
    <col min="6" max="6" width="12.6640625" customWidth="1"/>
    <col min="7" max="7" width="10.33203125" customWidth="1"/>
    <col min="8" max="8" width="9.6640625" customWidth="1"/>
  </cols>
  <sheetData>
    <row r="1" spans="1:8">
      <c r="A1" s="24" t="s">
        <v>0</v>
      </c>
      <c r="B1" s="24"/>
      <c r="C1" s="24"/>
      <c r="D1" s="24"/>
      <c r="E1" s="24"/>
      <c r="F1" s="24"/>
      <c r="G1" s="24"/>
    </row>
    <row r="2" spans="1:8">
      <c r="A2" s="24" t="s">
        <v>1</v>
      </c>
      <c r="B2" s="24"/>
      <c r="C2" s="24"/>
      <c r="D2" s="24"/>
      <c r="E2" s="24"/>
      <c r="F2" s="24"/>
      <c r="G2" s="24"/>
    </row>
    <row r="3" spans="1:8">
      <c r="A3" s="25" t="s">
        <v>20</v>
      </c>
      <c r="B3" s="24"/>
      <c r="C3" s="24"/>
      <c r="D3" s="24"/>
      <c r="E3" s="24"/>
      <c r="F3" s="24"/>
      <c r="G3" s="24"/>
    </row>
    <row r="5" spans="1:8">
      <c r="B5" s="24" t="s">
        <v>18</v>
      </c>
      <c r="C5" s="24"/>
      <c r="D5" s="24"/>
      <c r="F5" s="9" t="s">
        <v>17</v>
      </c>
      <c r="G5" s="17" t="s">
        <v>19</v>
      </c>
    </row>
    <row r="6" spans="1:8">
      <c r="B6" s="4" t="s">
        <v>2</v>
      </c>
      <c r="C6" s="4" t="s">
        <v>16</v>
      </c>
      <c r="D6" s="4" t="s">
        <v>4</v>
      </c>
      <c r="F6" s="9" t="s">
        <v>2</v>
      </c>
      <c r="G6" s="18" t="s">
        <v>35</v>
      </c>
      <c r="H6" s="18" t="s">
        <v>4</v>
      </c>
    </row>
    <row r="7" spans="1:8">
      <c r="B7" s="4"/>
      <c r="C7" s="4"/>
      <c r="D7" s="4"/>
      <c r="F7" s="10"/>
    </row>
    <row r="8" spans="1:8">
      <c r="A8" t="s">
        <v>3</v>
      </c>
      <c r="B8" s="3">
        <v>503174</v>
      </c>
      <c r="C8" s="3">
        <v>513950</v>
      </c>
      <c r="D8" s="3">
        <f>+C8-B8</f>
        <v>10776</v>
      </c>
      <c r="F8" s="11">
        <v>862600</v>
      </c>
      <c r="G8" s="19">
        <v>870411</v>
      </c>
      <c r="H8" s="3">
        <f>+G8-F8</f>
        <v>7811</v>
      </c>
    </row>
    <row r="9" spans="1:8">
      <c r="A9" t="s">
        <v>5</v>
      </c>
      <c r="B9" s="1">
        <v>504613</v>
      </c>
      <c r="C9" s="1">
        <v>463075</v>
      </c>
      <c r="D9" s="1">
        <f>+C9-B9</f>
        <v>-41538</v>
      </c>
      <c r="F9" s="12">
        <v>849410</v>
      </c>
      <c r="G9" s="20">
        <v>805543</v>
      </c>
      <c r="H9" s="3">
        <f>+G9-F9</f>
        <v>-43867</v>
      </c>
    </row>
    <row r="10" spans="1:8">
      <c r="B10" s="2"/>
      <c r="C10" s="2"/>
      <c r="D10" s="2"/>
      <c r="F10" s="13"/>
      <c r="G10" s="21"/>
      <c r="H10" s="21"/>
    </row>
    <row r="11" spans="1:8">
      <c r="A11" t="s">
        <v>6</v>
      </c>
      <c r="B11" s="3">
        <f>+B8-B9</f>
        <v>-1439</v>
      </c>
      <c r="C11" s="3">
        <f>+C8-C9</f>
        <v>50875</v>
      </c>
      <c r="D11" s="3">
        <f>+C11-B11</f>
        <v>52314</v>
      </c>
      <c r="F11" s="11">
        <f>+F8-F9</f>
        <v>13190</v>
      </c>
      <c r="G11" s="11">
        <f t="shared" ref="G11" si="0">+G8-G9</f>
        <v>64868</v>
      </c>
      <c r="H11" s="3">
        <f>+G11-F11</f>
        <v>51678</v>
      </c>
    </row>
    <row r="12" spans="1:8">
      <c r="B12" s="1"/>
      <c r="C12" s="1"/>
      <c r="D12" s="1"/>
      <c r="F12" s="10"/>
    </row>
    <row r="13" spans="1:8">
      <c r="A13" t="s">
        <v>7</v>
      </c>
      <c r="B13" s="1"/>
      <c r="C13" s="2">
        <v>6753</v>
      </c>
      <c r="D13" s="1"/>
      <c r="F13" s="23">
        <v>13190</v>
      </c>
      <c r="G13" s="2">
        <v>13190</v>
      </c>
    </row>
    <row r="14" spans="1:8">
      <c r="A14" t="s">
        <v>8</v>
      </c>
      <c r="B14" s="1"/>
      <c r="C14" s="3">
        <f>+C11-C13</f>
        <v>44122</v>
      </c>
      <c r="D14" s="1"/>
      <c r="F14" s="14">
        <f>+F11-F13</f>
        <v>0</v>
      </c>
      <c r="G14" s="3">
        <f>+G11-G13</f>
        <v>51678</v>
      </c>
    </row>
    <row r="16" spans="1:8">
      <c r="A16" s="5"/>
    </row>
    <row r="19" spans="1:8">
      <c r="A19" s="5" t="s">
        <v>9</v>
      </c>
      <c r="B19" s="6" t="s">
        <v>6</v>
      </c>
      <c r="C19" s="6" t="s">
        <v>10</v>
      </c>
      <c r="D19" s="6" t="s">
        <v>12</v>
      </c>
      <c r="F19" s="16" t="s">
        <v>6</v>
      </c>
      <c r="G19" s="16" t="s">
        <v>10</v>
      </c>
      <c r="H19" s="16" t="s">
        <v>12</v>
      </c>
    </row>
    <row r="20" spans="1:8">
      <c r="B20" s="6"/>
      <c r="C20" s="6" t="s">
        <v>11</v>
      </c>
      <c r="D20" s="6" t="s">
        <v>11</v>
      </c>
      <c r="F20" s="16"/>
      <c r="G20" s="16" t="s">
        <v>11</v>
      </c>
      <c r="H20" s="16" t="s">
        <v>11</v>
      </c>
    </row>
    <row r="21" spans="1:8">
      <c r="A21" t="s">
        <v>13</v>
      </c>
      <c r="B21" s="7">
        <f>+C21+D21</f>
        <v>409990</v>
      </c>
      <c r="C21" s="7">
        <v>74184</v>
      </c>
      <c r="D21" s="7">
        <v>335806</v>
      </c>
      <c r="F21" s="7">
        <f>+G21+H21</f>
        <v>409990</v>
      </c>
      <c r="G21" s="7">
        <v>74184</v>
      </c>
      <c r="H21" s="7">
        <v>335806</v>
      </c>
    </row>
    <row r="22" spans="1:8">
      <c r="A22" t="s">
        <v>14</v>
      </c>
      <c r="B22" s="15">
        <v>44122</v>
      </c>
      <c r="C22" s="8">
        <v>10997</v>
      </c>
      <c r="D22" s="8">
        <f>+D23-D21</f>
        <v>33125</v>
      </c>
      <c r="F22" s="2">
        <v>51678</v>
      </c>
      <c r="G22" s="2">
        <f>+F22-H22</f>
        <v>13488</v>
      </c>
      <c r="H22" s="2">
        <v>38190</v>
      </c>
    </row>
    <row r="23" spans="1:8">
      <c r="A23" t="s">
        <v>15</v>
      </c>
      <c r="B23" s="7">
        <f t="shared" ref="B23" si="1">+C23+D23</f>
        <v>454112</v>
      </c>
      <c r="C23" s="7">
        <f>SUM(C21:C22)</f>
        <v>85181</v>
      </c>
      <c r="D23" s="7">
        <v>368931</v>
      </c>
      <c r="F23" s="22">
        <f>SUM(F21:F22)</f>
        <v>461668</v>
      </c>
      <c r="G23" s="22">
        <f t="shared" ref="G23:H23" si="2">SUM(G21:G22)</f>
        <v>87672</v>
      </c>
      <c r="H23" s="22">
        <f t="shared" si="2"/>
        <v>373996</v>
      </c>
    </row>
    <row r="26" spans="1:8">
      <c r="A26" t="s">
        <v>25</v>
      </c>
    </row>
    <row r="27" spans="1:8">
      <c r="A27" t="s">
        <v>21</v>
      </c>
    </row>
    <row r="28" spans="1:8">
      <c r="A28" t="s">
        <v>22</v>
      </c>
    </row>
    <row r="29" spans="1:8">
      <c r="A29" t="s">
        <v>23</v>
      </c>
    </row>
    <row r="31" spans="1:8">
      <c r="A31" t="s">
        <v>24</v>
      </c>
    </row>
    <row r="33" spans="1:1">
      <c r="A33" t="s">
        <v>26</v>
      </c>
    </row>
    <row r="34" spans="1:1">
      <c r="A34" t="s">
        <v>33</v>
      </c>
    </row>
    <row r="35" spans="1:1">
      <c r="A35" t="s">
        <v>27</v>
      </c>
    </row>
    <row r="37" spans="1:1">
      <c r="A37" t="s">
        <v>28</v>
      </c>
    </row>
    <row r="38" spans="1:1">
      <c r="A38" t="s">
        <v>29</v>
      </c>
    </row>
    <row r="40" spans="1:1">
      <c r="A40" t="s">
        <v>34</v>
      </c>
    </row>
    <row r="42" spans="1:1">
      <c r="A42" t="s">
        <v>30</v>
      </c>
    </row>
    <row r="45" spans="1:1">
      <c r="A45" t="s">
        <v>31</v>
      </c>
    </row>
    <row r="46" spans="1:1">
      <c r="A46" t="s">
        <v>32</v>
      </c>
    </row>
  </sheetData>
  <mergeCells count="4">
    <mergeCell ref="B5:D5"/>
    <mergeCell ref="A1:G1"/>
    <mergeCell ref="A2:G2"/>
    <mergeCell ref="A3:G3"/>
  </mergeCells>
  <pageMargins left="0.45" right="0.2" top="0.5" bottom="0.5" header="0.3" footer="0.3"/>
  <pageSetup scale="95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Verne Albright</dc:creator>
  <cp:lastModifiedBy>Wavecrest Resort, Inc.</cp:lastModifiedBy>
  <cp:lastPrinted>2013-09-16T23:27:04Z</cp:lastPrinted>
  <dcterms:created xsi:type="dcterms:W3CDTF">2013-06-16T01:42:10Z</dcterms:created>
  <dcterms:modified xsi:type="dcterms:W3CDTF">2013-09-30T19:47:20Z</dcterms:modified>
</cp:coreProperties>
</file>